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180"/>
  </bookViews>
  <sheets>
    <sheet name="산출내역서" sheetId="1" r:id="rId1"/>
  </sheets>
  <calcPr calcId="191029"/>
</workbook>
</file>

<file path=xl/calcChain.xml><?xml version="1.0" encoding="utf-8"?>
<calcChain xmlns="http://schemas.openxmlformats.org/spreadsheetml/2006/main">
  <c r="C17" i="1"/>
  <c r="D13" l="1"/>
  <c r="D12"/>
  <c r="D11"/>
  <c r="D10"/>
  <c r="D9"/>
  <c r="D7"/>
  <c r="D6"/>
  <c r="C5" l="1"/>
  <c r="C14" l="1"/>
  <c r="D14" s="1"/>
  <c r="D5"/>
  <c r="C8" l="1"/>
  <c r="C15" l="1"/>
  <c r="D8"/>
  <c r="D15" l="1"/>
  <c r="D17"/>
  <c r="C20"/>
  <c r="D20" l="1"/>
  <c r="C21"/>
  <c r="D21" s="1"/>
  <c r="D22" l="1"/>
  <c r="C22"/>
</calcChain>
</file>

<file path=xl/sharedStrings.xml><?xml version="1.0" encoding="utf-8"?>
<sst xmlns="http://schemas.openxmlformats.org/spreadsheetml/2006/main" count="37" uniqueCount="37">
  <si>
    <t>인 건 비</t>
  </si>
  <si>
    <t>행 정 인 력</t>
  </si>
  <si>
    <t>경 비</t>
  </si>
  <si>
    <t>교통통신비</t>
  </si>
  <si>
    <t>피 복 비</t>
  </si>
  <si>
    <t>전산처리비</t>
  </si>
  <si>
    <t>재 료 비</t>
  </si>
  <si>
    <t>보 험 료</t>
  </si>
  <si>
    <t>일반관리비</t>
  </si>
  <si>
    <t>이 윤</t>
  </si>
  <si>
    <t>총 원 가</t>
  </si>
  <si>
    <t>부가가치세</t>
  </si>
  <si>
    <t>총 사 업 비</t>
  </si>
  <si>
    <t xml:space="preserve">                  비목
구분</t>
    <phoneticPr fontId="8" type="noConversion"/>
  </si>
  <si>
    <r>
      <t>금 액</t>
    </r>
    <r>
      <rPr>
        <sz val="11"/>
        <color rgb="FF000000"/>
        <rFont val="맑은 고딕"/>
        <family val="3"/>
        <charset val="129"/>
        <scheme val="minor"/>
      </rPr>
      <t>(원)</t>
    </r>
  </si>
  <si>
    <r>
      <t>구성비</t>
    </r>
    <r>
      <rPr>
        <sz val="11"/>
        <color rgb="FF000000"/>
        <rFont val="맑은 고딕"/>
        <family val="3"/>
        <charset val="129"/>
        <scheme val="minor"/>
      </rPr>
      <t>(%)</t>
    </r>
  </si>
  <si>
    <r>
      <t>산출내역</t>
    </r>
    <r>
      <rPr>
        <sz val="11"/>
        <color rgb="FF000000"/>
        <rFont val="맑은 고딕"/>
        <family val="3"/>
        <charset val="129"/>
        <scheme val="minor"/>
      </rPr>
      <t>(천원)</t>
    </r>
  </si>
  <si>
    <t>홍 보 비</t>
    <phoneticPr fontId="8" type="noConversion"/>
  </si>
  <si>
    <t>(인건비+경비+일반관리비+이윤)</t>
    <phoneticPr fontId="8" type="noConversion"/>
  </si>
  <si>
    <t>(총원가*10%)</t>
    <phoneticPr fontId="8" type="noConversion"/>
  </si>
  <si>
    <t>총 사 업 비(재계)</t>
    <phoneticPr fontId="8" type="noConversion"/>
  </si>
  <si>
    <t>**비영리법인과 계약 시 산출내역서 이윤은 제외대상임</t>
    <phoneticPr fontId="8" type="noConversion"/>
  </si>
  <si>
    <t>* (인건비+경비+일반관리비)*10% 이내</t>
    <phoneticPr fontId="8" type="noConversion"/>
  </si>
  <si>
    <t>천원단위절사</t>
    <phoneticPr fontId="8" type="noConversion"/>
  </si>
  <si>
    <t>보도자료 배포, 현수막, 리플렛 제작 등</t>
    <phoneticPr fontId="8" type="noConversion"/>
  </si>
  <si>
    <t>산림교육전문가</t>
    <phoneticPr fontId="8" type="noConversion"/>
  </si>
  <si>
    <r>
      <t xml:space="preserve">인건비*10.08%(20년도 4대 보험요율 적용)
</t>
    </r>
    <r>
      <rPr>
        <b/>
        <sz val="9"/>
        <color rgb="FF000000"/>
        <rFont val="맑은 고딕"/>
        <family val="3"/>
        <charset val="129"/>
        <scheme val="minor"/>
      </rPr>
      <t xml:space="preserve">-국민4.5+건강3.83+고용1.05+산재0.7
</t>
    </r>
    <r>
      <rPr>
        <b/>
        <sz val="10"/>
        <color rgb="FFFF0000"/>
        <rFont val="맑은 고딕"/>
        <family val="3"/>
        <charset val="129"/>
        <scheme val="minor"/>
      </rPr>
      <t>※ 고정 항목으로 수정 불가</t>
    </r>
    <phoneticPr fontId="8" type="noConversion"/>
  </si>
  <si>
    <t>* (인건비+경비)*5% 이내</t>
    <phoneticPr fontId="8" type="noConversion"/>
  </si>
  <si>
    <t>교안 출력, 보고서 제작 등</t>
    <phoneticPr fontId="8" type="noConversion"/>
  </si>
  <si>
    <t>2020년 산림교육 운영사업 산출내역서(사업D)</t>
    <phoneticPr fontId="8" type="noConversion"/>
  </si>
  <si>
    <r>
      <t xml:space="preserve"> 1,828,750원*9개월*18명 = 296,257,500
- 70,000원/1일(1일 8시간기준), 월209시간
</t>
    </r>
    <r>
      <rPr>
        <b/>
        <sz val="10"/>
        <color rgb="FFFF0000"/>
        <rFont val="맑은 고딕"/>
        <family val="3"/>
        <charset val="129"/>
        <scheme val="minor"/>
      </rPr>
      <t>※ 고정 항목으로 수정 불가</t>
    </r>
    <phoneticPr fontId="8" type="noConversion"/>
  </si>
  <si>
    <t>(인건비+경비)*5%</t>
    <phoneticPr fontId="8" type="noConversion"/>
  </si>
  <si>
    <r>
      <t xml:space="preserve">(교육여비) 1인기준 100천원(집행 시 실비정산 후 잔액 경비 간 조정편성 가능) x 18명
</t>
    </r>
    <r>
      <rPr>
        <b/>
        <sz val="10"/>
        <color rgb="FFFF0000"/>
        <rFont val="맑은 고딕"/>
        <family val="3"/>
        <charset val="129"/>
        <scheme val="minor"/>
      </rPr>
      <t>※ 고정 항목으로 수정 불가</t>
    </r>
    <phoneticPr fontId="8" type="noConversion"/>
  </si>
  <si>
    <r>
      <t xml:space="preserve">1인 상시배치 기준 300천원 x 18명
</t>
    </r>
    <r>
      <rPr>
        <b/>
        <sz val="10"/>
        <color rgb="FFFF0000"/>
        <rFont val="맑은 고딕"/>
        <family val="3"/>
        <charset val="129"/>
        <scheme val="minor"/>
      </rPr>
      <t>※ 고정 항목으로 수정 불가</t>
    </r>
    <phoneticPr fontId="8" type="noConversion"/>
  </si>
  <si>
    <t>70,000원*2일*9개월</t>
    <phoneticPr fontId="8" type="noConversion"/>
  </si>
  <si>
    <t>교구, 수업 재료비 등(수혜인원 27,252명 * 500원)</t>
    <phoneticPr fontId="8" type="noConversion"/>
  </si>
  <si>
    <t>(인건비+경비+일반관리비)*2.939%</t>
    <phoneticPr fontId="8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</si>
</sst>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41" fontId="9" fillId="0" borderId="0" xfId="0" applyNumberFormat="1" applyFont="1">
      <alignment vertical="center"/>
    </xf>
    <xf numFmtId="43" fontId="9" fillId="0" borderId="0" xfId="0" applyNumberFormat="1" applyFont="1">
      <alignment vertical="center"/>
    </xf>
    <xf numFmtId="43" fontId="10" fillId="0" borderId="0" xfId="0" applyNumberFormat="1" applyFont="1">
      <alignment vertical="center"/>
    </xf>
    <xf numFmtId="41" fontId="7" fillId="0" borderId="4" xfId="0" applyNumberFormat="1" applyFont="1" applyBorder="1" applyAlignment="1">
      <alignment horizontal="right" vertical="center" wrapText="1"/>
    </xf>
    <xf numFmtId="41" fontId="7" fillId="0" borderId="5" xfId="1" applyFont="1" applyBorder="1" applyAlignment="1">
      <alignment horizontal="right" vertical="center" wrapText="1"/>
    </xf>
    <xf numFmtId="41" fontId="5" fillId="0" borderId="11" xfId="1" applyFont="1" applyBorder="1" applyAlignment="1">
      <alignment horizontal="right" vertical="center" wrapText="1"/>
    </xf>
    <xf numFmtId="10" fontId="5" fillId="0" borderId="11" xfId="1" applyNumberFormat="1" applyFont="1" applyBorder="1" applyAlignment="1">
      <alignment horizontal="right" vertical="center" wrapText="1"/>
    </xf>
    <xf numFmtId="41" fontId="5" fillId="0" borderId="8" xfId="1" applyFont="1" applyBorder="1" applyAlignment="1">
      <alignment horizontal="right" vertical="center" wrapText="1"/>
    </xf>
    <xf numFmtId="10" fontId="5" fillId="0" borderId="8" xfId="1" applyNumberFormat="1" applyFont="1" applyBorder="1" applyAlignment="1">
      <alignment horizontal="right" vertical="center" wrapText="1"/>
    </xf>
    <xf numFmtId="41" fontId="5" fillId="0" borderId="12" xfId="1" applyFont="1" applyBorder="1" applyAlignment="1">
      <alignment horizontal="right" vertical="center" wrapText="1"/>
    </xf>
    <xf numFmtId="41" fontId="5" fillId="0" borderId="7" xfId="1" applyFont="1" applyBorder="1" applyAlignment="1">
      <alignment horizontal="right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10" fontId="5" fillId="0" borderId="7" xfId="1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justify" vertical="center" wrapText="1"/>
    </xf>
    <xf numFmtId="41" fontId="5" fillId="0" borderId="37" xfId="1" applyFont="1" applyBorder="1" applyAlignment="1">
      <alignment horizontal="right" vertical="center" wrapText="1"/>
    </xf>
    <xf numFmtId="41" fontId="7" fillId="0" borderId="13" xfId="1" applyFont="1" applyBorder="1" applyAlignment="1">
      <alignment horizontal="right" vertical="center" wrapText="1"/>
    </xf>
    <xf numFmtId="10" fontId="7" fillId="0" borderId="13" xfId="1" applyNumberFormat="1" applyFont="1" applyBorder="1" applyAlignment="1">
      <alignment horizontal="right" vertical="center" wrapText="1"/>
    </xf>
    <xf numFmtId="41" fontId="7" fillId="0" borderId="46" xfId="1" applyFont="1" applyBorder="1" applyAlignment="1">
      <alignment horizontal="right" vertical="center" wrapText="1"/>
    </xf>
    <xf numFmtId="10" fontId="7" fillId="0" borderId="46" xfId="1" applyNumberFormat="1" applyFont="1" applyBorder="1" applyAlignment="1">
      <alignment horizontal="right" vertical="center" wrapText="1"/>
    </xf>
    <xf numFmtId="0" fontId="3" fillId="0" borderId="47" xfId="0" applyFont="1" applyBorder="1" applyAlignment="1">
      <alignment horizontal="justify" vertical="center" wrapText="1"/>
    </xf>
    <xf numFmtId="41" fontId="7" fillId="0" borderId="50" xfId="1" applyFont="1" applyBorder="1" applyAlignment="1">
      <alignment horizontal="right" vertical="center" wrapText="1"/>
    </xf>
    <xf numFmtId="10" fontId="7" fillId="0" borderId="50" xfId="1" applyNumberFormat="1" applyFont="1" applyBorder="1" applyAlignment="1">
      <alignment horizontal="right" vertical="center" wrapText="1"/>
    </xf>
    <xf numFmtId="0" fontId="3" fillId="0" borderId="51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3" fillId="0" borderId="52" xfId="0" applyFont="1" applyBorder="1" applyAlignment="1">
      <alignment horizontal="justify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1" fontId="7" fillId="0" borderId="11" xfId="1" applyFont="1" applyBorder="1" applyAlignment="1">
      <alignment horizontal="right" vertical="center" wrapText="1"/>
    </xf>
    <xf numFmtId="41" fontId="7" fillId="0" borderId="12" xfId="1" applyFont="1" applyBorder="1" applyAlignment="1">
      <alignment horizontal="right" vertical="center" wrapText="1"/>
    </xf>
    <xf numFmtId="10" fontId="7" fillId="0" borderId="11" xfId="1" applyNumberFormat="1" applyFont="1" applyBorder="1" applyAlignment="1">
      <alignment horizontal="right" vertical="center" wrapText="1"/>
    </xf>
    <xf numFmtId="10" fontId="7" fillId="0" borderId="12" xfId="1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1" fontId="7" fillId="0" borderId="15" xfId="1" applyFont="1" applyBorder="1" applyAlignment="1">
      <alignment horizontal="right" vertical="center" wrapText="1"/>
    </xf>
    <xf numFmtId="10" fontId="7" fillId="0" borderId="15" xfId="1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1219200</xdr:colOff>
      <xdr:row>3</xdr:row>
      <xdr:rowOff>219075</xdr:rowOff>
    </xdr:to>
    <xdr:cxnSp macro="">
      <xdr:nvCxnSpPr>
        <xdr:cNvPr id="3" name="직선 연결선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9525" y="238125"/>
          <a:ext cx="1390650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view="pageBreakPreview" zoomScale="85" zoomScaleNormal="85" zoomScaleSheetLayoutView="85" workbookViewId="0">
      <selection activeCell="C17" sqref="C17:C19"/>
    </sheetView>
  </sheetViews>
  <sheetFormatPr defaultRowHeight="16.5"/>
  <cols>
    <col min="1" max="1" width="2.375" style="1" customWidth="1"/>
    <col min="2" max="2" width="16.125" style="1" customWidth="1"/>
    <col min="3" max="3" width="19.5" style="1" customWidth="1"/>
    <col min="4" max="4" width="14.125" style="2" customWidth="1"/>
    <col min="5" max="5" width="43.125" style="1" customWidth="1"/>
    <col min="6" max="6" width="9" style="1"/>
    <col min="7" max="7" width="15.375" style="1" bestFit="1" customWidth="1"/>
    <col min="8" max="8" width="15.625" style="1" bestFit="1" customWidth="1"/>
    <col min="9" max="9" width="17.25" style="1" bestFit="1" customWidth="1"/>
    <col min="10" max="16384" width="9" style="1"/>
  </cols>
  <sheetData>
    <row r="1" spans="1:9" ht="31.5">
      <c r="A1" s="66" t="s">
        <v>29</v>
      </c>
      <c r="B1" s="66"/>
      <c r="C1" s="66"/>
      <c r="D1" s="66"/>
      <c r="E1" s="66"/>
    </row>
    <row r="2" spans="1:9" ht="17.25" thickBot="1"/>
    <row r="3" spans="1:9" ht="17.25" customHeight="1">
      <c r="A3" s="54" t="s">
        <v>13</v>
      </c>
      <c r="B3" s="55"/>
      <c r="C3" s="73" t="s">
        <v>14</v>
      </c>
      <c r="D3" s="75" t="s">
        <v>15</v>
      </c>
      <c r="E3" s="77" t="s">
        <v>16</v>
      </c>
    </row>
    <row r="4" spans="1:9" ht="18" customHeight="1" thickBot="1">
      <c r="A4" s="56"/>
      <c r="B4" s="57"/>
      <c r="C4" s="74"/>
      <c r="D4" s="76"/>
      <c r="E4" s="78"/>
    </row>
    <row r="5" spans="1:9" s="3" customFormat="1" ht="20.25" thickTop="1">
      <c r="A5" s="64" t="s">
        <v>0</v>
      </c>
      <c r="B5" s="65"/>
      <c r="C5" s="7">
        <f>SUM(C6:C7)</f>
        <v>297517500</v>
      </c>
      <c r="D5" s="23">
        <f>C5/C23</f>
        <v>0.71306082830025885</v>
      </c>
      <c r="E5" s="15"/>
    </row>
    <row r="6" spans="1:9" ht="46.5">
      <c r="A6" s="67" t="s">
        <v>25</v>
      </c>
      <c r="B6" s="68"/>
      <c r="C6" s="14">
        <v>296257500</v>
      </c>
      <c r="D6" s="23">
        <f>C6/C23</f>
        <v>0.71004098360655743</v>
      </c>
      <c r="E6" s="24" t="s">
        <v>30</v>
      </c>
    </row>
    <row r="7" spans="1:9" ht="43.5" customHeight="1" thickBot="1">
      <c r="A7" s="69" t="s">
        <v>1</v>
      </c>
      <c r="B7" s="70"/>
      <c r="C7" s="25">
        <v>1260000</v>
      </c>
      <c r="D7" s="23">
        <f>C7/C23</f>
        <v>3.0198446937014668E-3</v>
      </c>
      <c r="E7" s="35" t="s">
        <v>34</v>
      </c>
      <c r="G7" s="4"/>
      <c r="H7" s="5"/>
    </row>
    <row r="8" spans="1:9" s="3" customFormat="1" ht="17.25" customHeight="1">
      <c r="A8" s="60" t="s">
        <v>2</v>
      </c>
      <c r="B8" s="61"/>
      <c r="C8" s="8">
        <f>SUM(C9:C14)</f>
        <v>53415764</v>
      </c>
      <c r="D8" s="23">
        <f>C8/C23</f>
        <v>0.12802167577413479</v>
      </c>
      <c r="E8" s="16"/>
      <c r="G8" s="6"/>
    </row>
    <row r="9" spans="1:9" ht="48" customHeight="1">
      <c r="A9" s="71" t="s">
        <v>3</v>
      </c>
      <c r="B9" s="72"/>
      <c r="C9" s="9">
        <v>1800000</v>
      </c>
      <c r="D9" s="10">
        <f>C9/C23</f>
        <v>4.3140638481449526E-3</v>
      </c>
      <c r="E9" s="17" t="s">
        <v>32</v>
      </c>
      <c r="H9" s="5"/>
    </row>
    <row r="10" spans="1:9" ht="36.75" customHeight="1">
      <c r="A10" s="48" t="s">
        <v>4</v>
      </c>
      <c r="B10" s="49"/>
      <c r="C10" s="11">
        <v>5400000</v>
      </c>
      <c r="D10" s="12">
        <f>C10/C23</f>
        <v>1.2942191544434857E-2</v>
      </c>
      <c r="E10" s="18" t="s">
        <v>33</v>
      </c>
    </row>
    <row r="11" spans="1:9" ht="19.5">
      <c r="A11" s="48" t="s">
        <v>17</v>
      </c>
      <c r="B11" s="49"/>
      <c r="C11" s="11">
        <v>1300000</v>
      </c>
      <c r="D11" s="10">
        <f>C11/C23</f>
        <v>3.1157127792157992E-3</v>
      </c>
      <c r="E11" s="18" t="s">
        <v>24</v>
      </c>
    </row>
    <row r="12" spans="1:9" ht="19.5">
      <c r="A12" s="48" t="s">
        <v>5</v>
      </c>
      <c r="B12" s="49"/>
      <c r="C12" s="11">
        <v>1300000</v>
      </c>
      <c r="D12" s="12">
        <f>C12/C23</f>
        <v>3.1157127792157992E-3</v>
      </c>
      <c r="E12" s="18" t="s">
        <v>28</v>
      </c>
      <c r="I12" s="5"/>
    </row>
    <row r="13" spans="1:9" ht="24.95" customHeight="1">
      <c r="A13" s="48" t="s">
        <v>6</v>
      </c>
      <c r="B13" s="49"/>
      <c r="C13" s="11">
        <v>13626000</v>
      </c>
      <c r="D13" s="10">
        <f>C13/C23</f>
        <v>3.2657463330457291E-2</v>
      </c>
      <c r="E13" s="18" t="s">
        <v>35</v>
      </c>
    </row>
    <row r="14" spans="1:9" ht="54.75" customHeight="1">
      <c r="A14" s="58" t="s">
        <v>7</v>
      </c>
      <c r="B14" s="59"/>
      <c r="C14" s="13">
        <f>C5*10.08%</f>
        <v>29989764</v>
      </c>
      <c r="D14" s="12">
        <f>C14/C23</f>
        <v>7.1876531492666096E-2</v>
      </c>
      <c r="E14" s="18" t="s">
        <v>26</v>
      </c>
    </row>
    <row r="15" spans="1:9" ht="24.95" customHeight="1">
      <c r="A15" s="42" t="s">
        <v>8</v>
      </c>
      <c r="B15" s="43"/>
      <c r="C15" s="38">
        <f>(C5+C8)*5%</f>
        <v>17546663.199999999</v>
      </c>
      <c r="D15" s="40">
        <f>C15/C23</f>
        <v>4.2054125203719678E-2</v>
      </c>
      <c r="E15" s="19" t="s">
        <v>31</v>
      </c>
    </row>
    <row r="16" spans="1:9" ht="24.95" customHeight="1">
      <c r="A16" s="62"/>
      <c r="B16" s="63"/>
      <c r="C16" s="39"/>
      <c r="D16" s="41"/>
      <c r="E16" s="20" t="s">
        <v>27</v>
      </c>
    </row>
    <row r="17" spans="1:5" ht="24.95" customHeight="1">
      <c r="A17" s="42" t="s">
        <v>9</v>
      </c>
      <c r="B17" s="43"/>
      <c r="C17" s="38">
        <f>(C5+C8+C15)*2.939%</f>
        <v>10829625.060408</v>
      </c>
      <c r="D17" s="40">
        <f>C17/C23</f>
        <v>2.595538553448375E-2</v>
      </c>
      <c r="E17" s="19" t="s">
        <v>36</v>
      </c>
    </row>
    <row r="18" spans="1:5" ht="24.95" customHeight="1">
      <c r="A18" s="44"/>
      <c r="B18" s="45"/>
      <c r="C18" s="46"/>
      <c r="D18" s="47"/>
      <c r="E18" s="21" t="s">
        <v>22</v>
      </c>
    </row>
    <row r="19" spans="1:5" ht="24.95" customHeight="1">
      <c r="A19" s="44"/>
      <c r="B19" s="45"/>
      <c r="C19" s="46"/>
      <c r="D19" s="47"/>
      <c r="E19" s="34" t="s">
        <v>21</v>
      </c>
    </row>
    <row r="20" spans="1:5" ht="24.95" customHeight="1">
      <c r="A20" s="50" t="s">
        <v>10</v>
      </c>
      <c r="B20" s="51"/>
      <c r="C20" s="26">
        <f>SUM(C5,C8,C15,C17)</f>
        <v>379309552.26040798</v>
      </c>
      <c r="D20" s="27">
        <f>C20/C23</f>
        <v>0.90909201481259705</v>
      </c>
      <c r="E20" s="22" t="s">
        <v>18</v>
      </c>
    </row>
    <row r="21" spans="1:5" ht="24.95" customHeight="1">
      <c r="A21" s="50" t="s">
        <v>11</v>
      </c>
      <c r="B21" s="51"/>
      <c r="C21" s="26">
        <f>C20*0.1</f>
        <v>37930955.226040803</v>
      </c>
      <c r="D21" s="27">
        <f>C21/C23</f>
        <v>9.0909201481259708E-2</v>
      </c>
      <c r="E21" s="22" t="s">
        <v>19</v>
      </c>
    </row>
    <row r="22" spans="1:5" ht="24.95" customHeight="1" thickBot="1">
      <c r="A22" s="52" t="s">
        <v>12</v>
      </c>
      <c r="B22" s="53"/>
      <c r="C22" s="28">
        <f>SUM(C20:C21)</f>
        <v>417240507.48644876</v>
      </c>
      <c r="D22" s="29">
        <f>SUM(D20:D21)</f>
        <v>1.0000012162938567</v>
      </c>
      <c r="E22" s="30"/>
    </row>
    <row r="23" spans="1:5" ht="33" customHeight="1" thickBot="1">
      <c r="A23" s="36" t="s">
        <v>20</v>
      </c>
      <c r="B23" s="37"/>
      <c r="C23" s="31">
        <v>417240000</v>
      </c>
      <c r="D23" s="32">
        <v>1</v>
      </c>
      <c r="E23" s="33" t="s">
        <v>23</v>
      </c>
    </row>
  </sheetData>
  <mergeCells count="25">
    <mergeCell ref="A1:E1"/>
    <mergeCell ref="A6:B6"/>
    <mergeCell ref="A7:B7"/>
    <mergeCell ref="A9:B9"/>
    <mergeCell ref="A10:B10"/>
    <mergeCell ref="C3:C4"/>
    <mergeCell ref="D3:D4"/>
    <mergeCell ref="E3:E4"/>
    <mergeCell ref="A11:B11"/>
    <mergeCell ref="A20:B20"/>
    <mergeCell ref="A21:B21"/>
    <mergeCell ref="A22:B22"/>
    <mergeCell ref="A3:B4"/>
    <mergeCell ref="A12:B12"/>
    <mergeCell ref="A13:B13"/>
    <mergeCell ref="A14:B14"/>
    <mergeCell ref="A8:B8"/>
    <mergeCell ref="A15:B16"/>
    <mergeCell ref="A5:B5"/>
    <mergeCell ref="A23:B23"/>
    <mergeCell ref="C15:C16"/>
    <mergeCell ref="D15:D16"/>
    <mergeCell ref="A17:B19"/>
    <mergeCell ref="C17:C19"/>
    <mergeCell ref="D17:D1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산출내역서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2018-01-10T06:37:07Z</cp:lastPrinted>
  <dcterms:created xsi:type="dcterms:W3CDTF">2018-01-07T23:42:47Z</dcterms:created>
  <dcterms:modified xsi:type="dcterms:W3CDTF">2021-02-04T01:43:20Z</dcterms:modified>
</cp:coreProperties>
</file>